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C9B39089-A163-415B-8C2A-6D9D6DDA8E20}" xr6:coauthVersionLast="47" xr6:coauthVersionMax="47" xr10:uidLastSave="{00000000-0000-0000-0000-000000000000}"/>
  <bookViews>
    <workbookView xWindow="-120" yWindow="-120" windowWidth="29040" windowHeight="17640" xr2:uid="{03E0FA4A-3601-434F-B032-D43D2619A101}"/>
  </bookViews>
  <sheets>
    <sheet name="PO 8.5.2014" sheetId="1" r:id="rId1"/>
  </sheets>
  <definedNames>
    <definedName name="_xlnm.Print_Area" localSheetId="0">'PO 8.5.2014'!$A$1:$I$34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K13" i="1"/>
  <c r="B17" i="1"/>
  <c r="C11" i="1"/>
  <c r="D11" i="1" s="1"/>
  <c r="F11" i="1"/>
  <c r="C8" i="1"/>
  <c r="C9" i="1"/>
  <c r="C10" i="1"/>
  <c r="C7" i="1"/>
  <c r="F7" i="1"/>
  <c r="F8" i="1"/>
  <c r="F9" i="1"/>
  <c r="F10" i="1"/>
  <c r="F6" i="1"/>
  <c r="K10" i="1"/>
  <c r="K6" i="1"/>
  <c r="K9" i="1"/>
  <c r="C6" i="1" s="1"/>
  <c r="G11" i="1" l="1"/>
  <c r="D7" i="1"/>
  <c r="D8" i="1"/>
  <c r="D10" i="1"/>
  <c r="D9" i="1"/>
  <c r="D6" i="1"/>
  <c r="C19" i="1"/>
  <c r="G13" i="1"/>
  <c r="D18" i="1"/>
  <c r="C20" i="1" l="1"/>
  <c r="D19" i="1"/>
  <c r="G6" i="1"/>
  <c r="C21" i="1" l="1"/>
  <c r="D20" i="1"/>
  <c r="G10" i="1"/>
  <c r="G9" i="1"/>
  <c r="G8" i="1"/>
  <c r="G7" i="1"/>
  <c r="C22" i="1" l="1"/>
  <c r="D21" i="1"/>
  <c r="G12" i="1"/>
  <c r="G15" i="1" s="1"/>
  <c r="C23" i="1" l="1"/>
  <c r="D22" i="1"/>
  <c r="G19" i="1"/>
  <c r="H19" i="1" s="1"/>
  <c r="G20" i="1"/>
  <c r="H20" i="1" s="1"/>
  <c r="G21" i="1"/>
  <c r="H21" i="1" s="1"/>
  <c r="G22" i="1"/>
  <c r="H22" i="1" s="1"/>
  <c r="G18" i="1"/>
  <c r="H18" i="1" s="1"/>
  <c r="C24" i="1" l="1"/>
  <c r="D23" i="1"/>
  <c r="G23" i="1" s="1"/>
  <c r="H23" i="1" s="1"/>
  <c r="C25" i="1" l="1"/>
  <c r="D24" i="1"/>
  <c r="G24" i="1" s="1"/>
  <c r="H24" i="1" s="1"/>
  <c r="C26" i="1" l="1"/>
  <c r="D25" i="1"/>
  <c r="G25" i="1" s="1"/>
  <c r="H25" i="1" s="1"/>
  <c r="C27" i="1" l="1"/>
  <c r="D27" i="1" s="1"/>
  <c r="G27" i="1" s="1"/>
  <c r="H27" i="1" s="1"/>
  <c r="D26" i="1"/>
  <c r="G26" i="1" s="1"/>
  <c r="H26" i="1" s="1"/>
</calcChain>
</file>

<file path=xl/sharedStrings.xml><?xml version="1.0" encoding="utf-8"?>
<sst xmlns="http://schemas.openxmlformats.org/spreadsheetml/2006/main" count="36" uniqueCount="27">
  <si>
    <t>Strumento per il calcolo degli anni di esperienza</t>
  </si>
  <si>
    <t>Requisiti per l'ammissione all'esame professionale federale</t>
  </si>
  <si>
    <t>Data di inizio</t>
  </si>
  <si>
    <t>Data di fine</t>
  </si>
  <si>
    <t>Giorni</t>
  </si>
  <si>
    <t>Settimane</t>
  </si>
  <si>
    <t>Occupazione
grado</t>
  </si>
  <si>
    <t>Ore/
Settimana</t>
  </si>
  <si>
    <t>Ore x
Numero di settimane</t>
  </si>
  <si>
    <t>Parametri di calcolo fissi</t>
  </si>
  <si>
    <t>Settimane/mese</t>
  </si>
  <si>
    <t>Settimane/anno</t>
  </si>
  <si>
    <t>Ore/settimana</t>
  </si>
  <si>
    <t>Calcolo giorni/anno</t>
  </si>
  <si>
    <t>giorni reali/anno</t>
  </si>
  <si>
    <t>Anni di riferimento</t>
  </si>
  <si>
    <t>Arrotondare i numeri</t>
  </si>
  <si>
    <t>Numero di giorni/mese</t>
  </si>
  <si>
    <t>mancante
Mesi</t>
  </si>
  <si>
    <t>+mancante
giorni</t>
  </si>
  <si>
    <t>mesi mancanti per</t>
  </si>
  <si>
    <t>Numero di ore mancanti</t>
  </si>
  <si>
    <t>Ore totali</t>
  </si>
  <si>
    <t>Ore previste</t>
  </si>
  <si>
    <r>
      <rPr>
        <b/>
        <sz val="10"/>
        <color theme="1"/>
        <rFont val="Arial"/>
        <family val="2"/>
      </rPr>
      <t>Basi legali</t>
    </r>
    <r>
      <rPr>
        <sz val="10"/>
        <color theme="1"/>
        <rFont val="Arial"/>
        <family val="2"/>
      </rPr>
      <t xml:space="preserve">
Secondo il Regolamento d'esame dell'8 maggio 2014, sezione 3.31 b, l'ammissione all'esame è concessa a chi ha maturato 3 anni di esperienza professionale come parrucchiere dal conseguimento dell'Attestato federale di capacità di parrucchiere o di un certificato equivalente. Secondo le linee guida del regolamento d'esame, l'esperienza professionale richiesta come parrucchiere di almeno 3 anni dopo l'attestato federale di capacità deve essere soddisfatta entro la data dell'esame. Secondo il Contratto collettivo di lavoro per l'industria svizzera dei parrucchieri, l'orario di lavoro annuale è di 43 ore settimanali x 52 settimane = 2.218,8 ore. 
</t>
    </r>
  </si>
  <si>
    <r>
      <rPr>
        <b/>
        <sz val="10"/>
        <color theme="1"/>
        <rFont val="Arial"/>
        <family val="2"/>
      </rPr>
      <t>Istruzioni per la compilazione della tabella</t>
    </r>
    <r>
      <rPr>
        <sz val="10"/>
        <color theme="1"/>
        <rFont val="Arial"/>
        <family val="2"/>
      </rPr>
      <t xml:space="preserve">
Data di inizio = data di rilascio dell'attestato federale di capacità o data di ripresa del lavoro dopo il ricevimento dell'attestato federale di capacità. Inserire la data come segue: GG.MM.AAAA ad esempio 01.05.2020
Data di fine = Data di fine impiego o primo giorno di esame per l'esame professionale federale da sostenere.
Percentuale = grado di occupazione / carico di lavoro </t>
    </r>
  </si>
  <si>
    <r>
      <rPr>
        <b/>
        <sz val="10"/>
        <color theme="1"/>
        <rFont val="Arial"/>
        <family val="2"/>
      </rPr>
      <t>Interpretazione delle informazioni</t>
    </r>
    <r>
      <rPr>
        <sz val="10"/>
        <color theme="1"/>
        <rFont val="Arial"/>
        <family val="2"/>
      </rPr>
      <t xml:space="preserve">
Il numero di ore mancanti è colorato in rosso. Sotto, il numero di ore mancanti è indicato in numero di mesi mancanti (all'x%). Se il numero alla voce "Numero di ore mancanti" è colorato di verde, significa che l'esperienza professionale richiesta è stata superata di questo numero di ore o che il requisito è stato soddisfatto.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</si>
</sst>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1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165" fontId="3" fillId="2" borderId="1" xfId="1" applyNumberFormat="1" applyFont="1" applyFill="1" applyBorder="1" applyAlignment="1" applyProtection="1">
      <alignment horizontal="center"/>
      <protection locked="0"/>
    </xf>
    <xf numFmtId="9" fontId="3" fillId="0" borderId="1" xfId="0" applyNumberFormat="1" applyFont="1" applyBorder="1" applyProtection="1"/>
    <xf numFmtId="0" fontId="3" fillId="0" borderId="0" xfId="0" applyFont="1" applyAlignment="1">
      <alignment vertical="top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wrapText="1"/>
    </xf>
    <xf numFmtId="14" fontId="3" fillId="2" borderId="9" xfId="0" applyNumberFormat="1" applyFont="1" applyFill="1" applyBorder="1" applyProtection="1">
      <protection locked="0"/>
    </xf>
    <xf numFmtId="14" fontId="3" fillId="2" borderId="11" xfId="0" applyNumberFormat="1" applyFont="1" applyFill="1" applyBorder="1" applyProtection="1">
      <protection locked="0"/>
    </xf>
    <xf numFmtId="0" fontId="3" fillId="0" borderId="0" xfId="0" applyFont="1" applyBorder="1"/>
    <xf numFmtId="2" fontId="3" fillId="0" borderId="10" xfId="0" applyNumberFormat="1" applyFont="1" applyFill="1" applyBorder="1" applyProtection="1"/>
    <xf numFmtId="0" fontId="3" fillId="0" borderId="10" xfId="0" applyFont="1" applyFill="1" applyBorder="1" applyProtection="1"/>
    <xf numFmtId="0" fontId="3" fillId="0" borderId="30" xfId="0" applyFont="1" applyFill="1" applyBorder="1" applyProtection="1"/>
    <xf numFmtId="1" fontId="3" fillId="0" borderId="1" xfId="0" applyNumberFormat="1" applyFont="1" applyBorder="1" applyProtection="1"/>
    <xf numFmtId="1" fontId="3" fillId="0" borderId="4" xfId="0" applyNumberFormat="1" applyFont="1" applyBorder="1" applyProtection="1"/>
    <xf numFmtId="2" fontId="3" fillId="0" borderId="1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2" fillId="0" borderId="13" xfId="0" applyFont="1" applyBorder="1" applyProtection="1"/>
    <xf numFmtId="0" fontId="2" fillId="0" borderId="5" xfId="0" applyFont="1" applyBorder="1" applyProtection="1"/>
    <xf numFmtId="1" fontId="2" fillId="0" borderId="5" xfId="0" applyNumberFormat="1" applyFont="1" applyBorder="1" applyProtection="1"/>
    <xf numFmtId="1" fontId="2" fillId="0" borderId="5" xfId="0" applyNumberFormat="1" applyFont="1" applyBorder="1" applyAlignment="1" applyProtection="1">
      <alignment horizontal="center"/>
    </xf>
    <xf numFmtId="0" fontId="2" fillId="0" borderId="15" xfId="0" applyFont="1" applyBorder="1" applyProtection="1"/>
    <xf numFmtId="0" fontId="3" fillId="0" borderId="16" xfId="0" applyFont="1" applyBorder="1" applyProtection="1"/>
    <xf numFmtId="1" fontId="3" fillId="0" borderId="16" xfId="0" applyNumberFormat="1" applyFont="1" applyBorder="1" applyProtection="1"/>
    <xf numFmtId="1" fontId="3" fillId="0" borderId="16" xfId="0" applyNumberFormat="1" applyFont="1" applyBorder="1" applyAlignment="1" applyProtection="1">
      <alignment horizontal="center"/>
    </xf>
    <xf numFmtId="0" fontId="2" fillId="0" borderId="18" xfId="0" applyFont="1" applyBorder="1" applyProtection="1"/>
    <xf numFmtId="0" fontId="3" fillId="0" borderId="19" xfId="0" applyFont="1" applyBorder="1" applyProtection="1"/>
    <xf numFmtId="1" fontId="3" fillId="0" borderId="19" xfId="0" applyNumberFormat="1" applyFont="1" applyBorder="1" applyProtection="1"/>
    <xf numFmtId="0" fontId="2" fillId="3" borderId="22" xfId="0" applyFont="1" applyFill="1" applyBorder="1" applyProtection="1"/>
    <xf numFmtId="1" fontId="2" fillId="3" borderId="7" xfId="0" applyNumberFormat="1" applyFont="1" applyFill="1" applyBorder="1" applyAlignment="1" applyProtection="1">
      <alignment horizontal="right" wrapText="1"/>
    </xf>
    <xf numFmtId="1" fontId="3" fillId="3" borderId="24" xfId="0" applyNumberFormat="1" applyFont="1" applyFill="1" applyBorder="1" applyProtection="1"/>
    <xf numFmtId="1" fontId="3" fillId="3" borderId="25" xfId="0" applyNumberFormat="1" applyFont="1" applyFill="1" applyBorder="1" applyProtection="1"/>
    <xf numFmtId="0" fontId="2" fillId="3" borderId="23" xfId="0" applyFont="1" applyFill="1" applyBorder="1" applyAlignment="1" applyProtection="1">
      <alignment horizontal="right" wrapText="1"/>
    </xf>
    <xf numFmtId="0" fontId="2" fillId="3" borderId="26" xfId="0" quotePrefix="1" applyFont="1" applyFill="1" applyBorder="1" applyAlignment="1" applyProtection="1">
      <alignment wrapText="1"/>
    </xf>
    <xf numFmtId="0" fontId="3" fillId="0" borderId="27" xfId="0" applyFont="1" applyBorder="1" applyProtection="1"/>
    <xf numFmtId="0" fontId="3" fillId="0" borderId="2" xfId="0" applyFont="1" applyBorder="1" applyProtection="1"/>
    <xf numFmtId="164" fontId="3" fillId="0" borderId="1" xfId="0" applyNumberFormat="1" applyFont="1" applyBorder="1" applyProtection="1"/>
    <xf numFmtId="0" fontId="3" fillId="0" borderId="3" xfId="0" applyFont="1" applyBorder="1" applyProtection="1"/>
    <xf numFmtId="2" fontId="3" fillId="0" borderId="3" xfId="0" applyNumberFormat="1" applyFont="1" applyBorder="1" applyProtection="1"/>
    <xf numFmtId="1" fontId="3" fillId="0" borderId="1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9" fontId="3" fillId="2" borderId="1" xfId="0" applyNumberFormat="1" applyFont="1" applyFill="1" applyBorder="1" applyProtection="1"/>
    <xf numFmtId="0" fontId="3" fillId="0" borderId="15" xfId="0" applyFont="1" applyBorder="1" applyProtection="1"/>
    <xf numFmtId="0" fontId="3" fillId="0" borderId="28" xfId="0" applyFont="1" applyBorder="1" applyProtection="1"/>
    <xf numFmtId="9" fontId="3" fillId="2" borderId="29" xfId="0" applyNumberFormat="1" applyFont="1" applyFill="1" applyBorder="1" applyProtection="1"/>
    <xf numFmtId="164" fontId="3" fillId="0" borderId="29" xfId="0" applyNumberFormat="1" applyFont="1" applyBorder="1" applyProtection="1"/>
    <xf numFmtId="2" fontId="3" fillId="0" borderId="16" xfId="0" applyNumberFormat="1" applyFont="1" applyBorder="1" applyProtection="1"/>
    <xf numFmtId="1" fontId="3" fillId="0" borderId="29" xfId="0" applyNumberFormat="1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6" fillId="3" borderId="22" xfId="0" applyFont="1" applyFill="1" applyBorder="1" applyProtection="1"/>
    <xf numFmtId="0" fontId="6" fillId="3" borderId="32" xfId="0" applyFont="1" applyFill="1" applyBorder="1" applyProtection="1"/>
    <xf numFmtId="0" fontId="3" fillId="0" borderId="9" xfId="0" applyFont="1" applyBorder="1" applyProtection="1"/>
    <xf numFmtId="0" fontId="3" fillId="2" borderId="10" xfId="0" applyFont="1" applyFill="1" applyBorder="1" applyProtection="1"/>
    <xf numFmtId="0" fontId="3" fillId="0" borderId="33" xfId="0" applyFont="1" applyBorder="1" applyProtection="1"/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</xf>
    <xf numFmtId="0" fontId="3" fillId="0" borderId="31" xfId="0" applyFont="1" applyBorder="1" applyAlignment="1" applyProtection="1">
      <alignment horizontal="left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1" fontId="2" fillId="0" borderId="16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2" fontId="2" fillId="0" borderId="20" xfId="0" applyNumberFormat="1" applyFont="1" applyBorder="1" applyAlignment="1" applyProtection="1">
      <alignment horizontal="center"/>
    </xf>
    <xf numFmtId="2" fontId="2" fillId="0" borderId="21" xfId="0" applyNumberFormat="1" applyFont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right" wrapText="1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CFA3-6BFC-470E-840F-CE77709E86E0}">
  <sheetPr>
    <pageSetUpPr fitToPage="1"/>
  </sheetPr>
  <dimension ref="A1:N38"/>
  <sheetViews>
    <sheetView tabSelected="1" zoomScaleNormal="100" workbookViewId="0">
      <selection activeCell="I14" sqref="I14"/>
    </sheetView>
  </sheetViews>
  <sheetFormatPr baseColWidth="10" defaultColWidth="11.42578125" defaultRowHeight="14.25" x14ac:dyDescent="0.2"/>
  <cols>
    <col min="1" max="1" width="12.7109375" style="11" customWidth="1"/>
    <col min="2" max="2" width="11.42578125" style="11"/>
    <col min="3" max="3" width="7.85546875" style="11" customWidth="1"/>
    <col min="4" max="4" width="11.28515625" style="11" customWidth="1"/>
    <col min="5" max="5" width="15.140625" style="11" customWidth="1"/>
    <col min="6" max="6" width="10.140625" style="11" customWidth="1"/>
    <col min="7" max="7" width="9.85546875" style="11" customWidth="1"/>
    <col min="8" max="8" width="11" style="11" customWidth="1"/>
    <col min="9" max="9" width="24.28515625" style="11" bestFit="1" customWidth="1"/>
    <col min="10" max="10" width="19.5703125" style="11" customWidth="1"/>
    <col min="11" max="11" width="7.5703125" style="11" customWidth="1"/>
    <col min="12" max="12" width="17.7109375" style="11" bestFit="1" customWidth="1"/>
    <col min="13" max="16384" width="11.42578125" style="11"/>
  </cols>
  <sheetData>
    <row r="1" spans="1:14" s="12" customFormat="1" ht="18" x14ac:dyDescent="0.2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2" customFormat="1" ht="6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2" customFormat="1" ht="15.75" x14ac:dyDescent="0.25">
      <c r="A3" s="9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2" customFormat="1" ht="15" thickBot="1" x14ac:dyDescent="0.25">
      <c r="A4" s="1"/>
      <c r="B4" s="1"/>
      <c r="C4" s="1"/>
      <c r="D4" s="1"/>
      <c r="E4" s="2"/>
      <c r="F4" s="2"/>
      <c r="G4" s="2"/>
      <c r="H4" s="2"/>
      <c r="I4" s="2"/>
      <c r="J4" s="1"/>
      <c r="K4" s="1"/>
      <c r="L4" s="1"/>
      <c r="M4" s="1"/>
      <c r="N4" s="1"/>
    </row>
    <row r="5" spans="1:14" s="10" customFormat="1" ht="39" x14ac:dyDescent="0.25">
      <c r="A5" s="23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26" t="s">
        <v>7</v>
      </c>
      <c r="G5" s="77" t="s">
        <v>8</v>
      </c>
      <c r="H5" s="78"/>
      <c r="J5" s="69" t="s">
        <v>9</v>
      </c>
      <c r="K5" s="70"/>
      <c r="N5" s="3"/>
    </row>
    <row r="6" spans="1:14" x14ac:dyDescent="0.2">
      <c r="A6" s="27"/>
      <c r="B6" s="18"/>
      <c r="C6" s="33">
        <f t="shared" ref="C6:C11" si="0">IF(A6="",0,+ROUNDUP((B6-A6)*K$9/K$10+1,0))</f>
        <v>0</v>
      </c>
      <c r="D6" s="33">
        <f t="shared" ref="D6:D11" si="1">ROUND(+C6/7,0)</f>
        <v>0</v>
      </c>
      <c r="E6" s="20">
        <v>0</v>
      </c>
      <c r="F6" s="35">
        <f t="shared" ref="F6:F11" si="2">K$8*E6</f>
        <v>0</v>
      </c>
      <c r="G6" s="79">
        <f t="shared" ref="G6:G11" si="3">F6*D6</f>
        <v>0</v>
      </c>
      <c r="H6" s="80"/>
      <c r="J6" s="71" t="s">
        <v>10</v>
      </c>
      <c r="K6" s="30">
        <f>+K7/12</f>
        <v>4.333333333333333</v>
      </c>
      <c r="N6" s="4"/>
    </row>
    <row r="7" spans="1:14" x14ac:dyDescent="0.2">
      <c r="A7" s="27"/>
      <c r="B7" s="18"/>
      <c r="C7" s="33">
        <f t="shared" si="0"/>
        <v>0</v>
      </c>
      <c r="D7" s="33">
        <f t="shared" si="1"/>
        <v>0</v>
      </c>
      <c r="E7" s="20">
        <v>0</v>
      </c>
      <c r="F7" s="35">
        <f t="shared" si="2"/>
        <v>0</v>
      </c>
      <c r="G7" s="79">
        <f t="shared" si="3"/>
        <v>0</v>
      </c>
      <c r="H7" s="80"/>
      <c r="J7" s="71" t="s">
        <v>11</v>
      </c>
      <c r="K7" s="72">
        <v>52</v>
      </c>
      <c r="N7" s="4"/>
    </row>
    <row r="8" spans="1:14" x14ac:dyDescent="0.2">
      <c r="A8" s="27"/>
      <c r="B8" s="18"/>
      <c r="C8" s="33">
        <f t="shared" si="0"/>
        <v>0</v>
      </c>
      <c r="D8" s="33">
        <f t="shared" si="1"/>
        <v>0</v>
      </c>
      <c r="E8" s="20">
        <v>0</v>
      </c>
      <c r="F8" s="35">
        <f t="shared" si="2"/>
        <v>0</v>
      </c>
      <c r="G8" s="79">
        <f t="shared" si="3"/>
        <v>0</v>
      </c>
      <c r="H8" s="80"/>
      <c r="J8" s="71" t="s">
        <v>12</v>
      </c>
      <c r="K8" s="72">
        <v>43</v>
      </c>
      <c r="N8" s="4"/>
    </row>
    <row r="9" spans="1:14" x14ac:dyDescent="0.2">
      <c r="A9" s="27"/>
      <c r="B9" s="18"/>
      <c r="C9" s="33">
        <f t="shared" si="0"/>
        <v>0</v>
      </c>
      <c r="D9" s="33">
        <f t="shared" si="1"/>
        <v>0</v>
      </c>
      <c r="E9" s="20">
        <v>0</v>
      </c>
      <c r="F9" s="35">
        <f t="shared" si="2"/>
        <v>0</v>
      </c>
      <c r="G9" s="79">
        <f t="shared" si="3"/>
        <v>0</v>
      </c>
      <c r="H9" s="80"/>
      <c r="J9" s="71" t="s">
        <v>13</v>
      </c>
      <c r="K9" s="31">
        <f>+K7*7</f>
        <v>364</v>
      </c>
      <c r="N9" s="4"/>
    </row>
    <row r="10" spans="1:14" x14ac:dyDescent="0.2">
      <c r="A10" s="27"/>
      <c r="B10" s="18"/>
      <c r="C10" s="33">
        <f t="shared" si="0"/>
        <v>0</v>
      </c>
      <c r="D10" s="33">
        <f t="shared" si="1"/>
        <v>0</v>
      </c>
      <c r="E10" s="20">
        <v>0</v>
      </c>
      <c r="F10" s="35">
        <f t="shared" si="2"/>
        <v>0</v>
      </c>
      <c r="G10" s="79">
        <f t="shared" si="3"/>
        <v>0</v>
      </c>
      <c r="H10" s="80"/>
      <c r="J10" s="71" t="s">
        <v>14</v>
      </c>
      <c r="K10" s="30">
        <f>+(3*365+366)/4</f>
        <v>365.25</v>
      </c>
      <c r="N10" s="4"/>
    </row>
    <row r="11" spans="1:14" ht="15" thickBot="1" x14ac:dyDescent="0.25">
      <c r="A11" s="28"/>
      <c r="B11" s="19"/>
      <c r="C11" s="34">
        <f t="shared" si="0"/>
        <v>0</v>
      </c>
      <c r="D11" s="34">
        <f t="shared" si="1"/>
        <v>0</v>
      </c>
      <c r="E11" s="20">
        <v>0</v>
      </c>
      <c r="F11" s="36">
        <f t="shared" si="2"/>
        <v>0</v>
      </c>
      <c r="G11" s="81">
        <f t="shared" si="3"/>
        <v>0</v>
      </c>
      <c r="H11" s="82"/>
      <c r="J11" s="71" t="s">
        <v>15</v>
      </c>
      <c r="K11" s="72">
        <v>3</v>
      </c>
      <c r="N11" s="4"/>
    </row>
    <row r="12" spans="1:14" s="10" customFormat="1" ht="14.45" customHeight="1" thickTop="1" x14ac:dyDescent="0.25">
      <c r="A12" s="37" t="s">
        <v>22</v>
      </c>
      <c r="B12" s="38"/>
      <c r="C12" s="38"/>
      <c r="D12" s="39"/>
      <c r="E12" s="39"/>
      <c r="F12" s="40"/>
      <c r="G12" s="83">
        <f>SUM(G6:G11)</f>
        <v>0</v>
      </c>
      <c r="H12" s="84"/>
      <c r="J12" s="71" t="s">
        <v>16</v>
      </c>
      <c r="K12" s="72">
        <v>0</v>
      </c>
      <c r="N12" s="3"/>
    </row>
    <row r="13" spans="1:14" ht="14.45" customHeight="1" thickBot="1" x14ac:dyDescent="0.25">
      <c r="A13" s="41" t="s">
        <v>23</v>
      </c>
      <c r="B13" s="42"/>
      <c r="C13" s="42"/>
      <c r="D13" s="43"/>
      <c r="E13" s="43"/>
      <c r="F13" s="44"/>
      <c r="G13" s="85">
        <f>+K7*K8*K11</f>
        <v>6708</v>
      </c>
      <c r="H13" s="86"/>
      <c r="J13" s="73" t="s">
        <v>17</v>
      </c>
      <c r="K13" s="32">
        <f>+K9/12</f>
        <v>30.333333333333332</v>
      </c>
      <c r="L13" s="4"/>
      <c r="M13" s="4"/>
      <c r="N13" s="4"/>
    </row>
    <row r="14" spans="1:14" ht="15" thickBot="1" x14ac:dyDescent="0.25">
      <c r="A14" s="4"/>
      <c r="B14" s="4"/>
      <c r="C14" s="4"/>
      <c r="D14" s="7"/>
      <c r="E14" s="7"/>
      <c r="F14" s="15"/>
      <c r="G14" s="17"/>
      <c r="H14" s="16"/>
      <c r="K14" s="4"/>
      <c r="L14" s="4"/>
      <c r="M14" s="4"/>
      <c r="N14" s="4"/>
    </row>
    <row r="15" spans="1:14" ht="14.45" customHeight="1" thickBot="1" x14ac:dyDescent="0.25">
      <c r="A15" s="45" t="s">
        <v>21</v>
      </c>
      <c r="B15" s="46"/>
      <c r="C15" s="46"/>
      <c r="D15" s="47"/>
      <c r="E15" s="47"/>
      <c r="F15" s="47"/>
      <c r="G15" s="87">
        <f>G13-G12</f>
        <v>6708</v>
      </c>
      <c r="H15" s="88"/>
      <c r="K15" s="4"/>
      <c r="L15" s="4"/>
      <c r="M15" s="4"/>
      <c r="N15" s="4"/>
    </row>
    <row r="16" spans="1:14" ht="15" thickBot="1" x14ac:dyDescent="0.25">
      <c r="A16" s="3"/>
      <c r="B16" s="4"/>
      <c r="C16" s="4"/>
      <c r="D16" s="7"/>
      <c r="E16" s="7"/>
      <c r="F16" s="7"/>
      <c r="H16" s="6"/>
      <c r="K16" s="4"/>
      <c r="L16" s="4"/>
      <c r="M16" s="4"/>
      <c r="N16" s="4"/>
    </row>
    <row r="17" spans="1:14" ht="27" customHeight="1" x14ac:dyDescent="0.2">
      <c r="A17" s="48"/>
      <c r="B17" s="89" t="str">
        <f>+E5</f>
        <v>Occupazione
grado</v>
      </c>
      <c r="C17" s="89"/>
      <c r="D17" s="49" t="str">
        <f>+F5</f>
        <v>Ore/
Settimana</v>
      </c>
      <c r="E17" s="50"/>
      <c r="F17" s="51"/>
      <c r="G17" s="52" t="s">
        <v>18</v>
      </c>
      <c r="H17" s="53" t="s">
        <v>19</v>
      </c>
      <c r="K17" s="4"/>
      <c r="L17" s="4"/>
      <c r="M17" s="4"/>
      <c r="N17" s="4"/>
    </row>
    <row r="18" spans="1:14" x14ac:dyDescent="0.2">
      <c r="A18" s="54" t="s">
        <v>20</v>
      </c>
      <c r="B18" s="55"/>
      <c r="C18" s="21">
        <v>1</v>
      </c>
      <c r="D18" s="56">
        <f>+K8</f>
        <v>43</v>
      </c>
      <c r="E18" s="57"/>
      <c r="F18" s="58"/>
      <c r="G18" s="59">
        <f t="shared" ref="G18:G27" si="4">IF(G$15&lt;0,"-",ROUNDDOWN(G$15/D18/K$6,K$12))</f>
        <v>36</v>
      </c>
      <c r="H18" s="60">
        <f t="shared" ref="H18:H27" si="5">IF(G$15&lt;0,"-",ROUND((+G$15/D18/K$6-G18)*30,K$12))</f>
        <v>0</v>
      </c>
      <c r="K18" s="4"/>
      <c r="L18" s="4"/>
      <c r="M18" s="4"/>
      <c r="N18" s="4"/>
    </row>
    <row r="19" spans="1:14" x14ac:dyDescent="0.2">
      <c r="A19" s="54" t="s">
        <v>20</v>
      </c>
      <c r="B19" s="55"/>
      <c r="C19" s="61">
        <f>C18-0.1</f>
        <v>0.9</v>
      </c>
      <c r="D19" s="56">
        <f t="shared" ref="D19:D27" si="6">K$8*C19</f>
        <v>38.700000000000003</v>
      </c>
      <c r="E19" s="57"/>
      <c r="F19" s="58"/>
      <c r="G19" s="59">
        <f t="shared" si="4"/>
        <v>40</v>
      </c>
      <c r="H19" s="60">
        <f t="shared" si="5"/>
        <v>0</v>
      </c>
      <c r="K19" s="4"/>
      <c r="L19" s="4"/>
      <c r="M19" s="4"/>
      <c r="N19" s="4"/>
    </row>
    <row r="20" spans="1:14" x14ac:dyDescent="0.2">
      <c r="A20" s="54" t="s">
        <v>20</v>
      </c>
      <c r="B20" s="55"/>
      <c r="C20" s="61">
        <f t="shared" ref="C20:C27" si="7">C19-0.1</f>
        <v>0.8</v>
      </c>
      <c r="D20" s="56">
        <f t="shared" si="6"/>
        <v>34.4</v>
      </c>
      <c r="E20" s="57"/>
      <c r="F20" s="58"/>
      <c r="G20" s="59">
        <f t="shared" si="4"/>
        <v>45</v>
      </c>
      <c r="H20" s="60">
        <f t="shared" si="5"/>
        <v>0</v>
      </c>
      <c r="K20" s="4"/>
      <c r="L20" s="4"/>
      <c r="M20" s="4"/>
      <c r="N20" s="4"/>
    </row>
    <row r="21" spans="1:14" x14ac:dyDescent="0.2">
      <c r="A21" s="54" t="s">
        <v>20</v>
      </c>
      <c r="B21" s="55"/>
      <c r="C21" s="61">
        <f t="shared" si="7"/>
        <v>0.70000000000000007</v>
      </c>
      <c r="D21" s="56">
        <f t="shared" si="6"/>
        <v>30.1</v>
      </c>
      <c r="E21" s="57"/>
      <c r="F21" s="58"/>
      <c r="G21" s="59">
        <f t="shared" si="4"/>
        <v>51</v>
      </c>
      <c r="H21" s="60">
        <f t="shared" si="5"/>
        <v>13</v>
      </c>
      <c r="K21" s="4"/>
      <c r="L21" s="4"/>
      <c r="M21" s="4"/>
      <c r="N21" s="4"/>
    </row>
    <row r="22" spans="1:14" x14ac:dyDescent="0.2">
      <c r="A22" s="54" t="s">
        <v>20</v>
      </c>
      <c r="B22" s="55"/>
      <c r="C22" s="61">
        <f t="shared" si="7"/>
        <v>0.60000000000000009</v>
      </c>
      <c r="D22" s="56">
        <f t="shared" si="6"/>
        <v>25.800000000000004</v>
      </c>
      <c r="E22" s="57"/>
      <c r="F22" s="58"/>
      <c r="G22" s="59">
        <f t="shared" si="4"/>
        <v>60</v>
      </c>
      <c r="H22" s="60">
        <f t="shared" si="5"/>
        <v>0</v>
      </c>
      <c r="K22" s="4"/>
      <c r="L22" s="4"/>
      <c r="M22" s="4"/>
      <c r="N22" s="4"/>
    </row>
    <row r="23" spans="1:14" x14ac:dyDescent="0.2">
      <c r="A23" s="54" t="s">
        <v>20</v>
      </c>
      <c r="B23" s="55"/>
      <c r="C23" s="61">
        <f t="shared" si="7"/>
        <v>0.50000000000000011</v>
      </c>
      <c r="D23" s="56">
        <f t="shared" si="6"/>
        <v>21.500000000000004</v>
      </c>
      <c r="E23" s="57"/>
      <c r="F23" s="58"/>
      <c r="G23" s="59">
        <f t="shared" si="4"/>
        <v>72</v>
      </c>
      <c r="H23" s="60">
        <f t="shared" si="5"/>
        <v>0</v>
      </c>
      <c r="K23" s="4"/>
      <c r="L23" s="4"/>
      <c r="M23" s="4"/>
      <c r="N23" s="4"/>
    </row>
    <row r="24" spans="1:14" x14ac:dyDescent="0.2">
      <c r="A24" s="54" t="s">
        <v>20</v>
      </c>
      <c r="B24" s="55"/>
      <c r="C24" s="61">
        <f t="shared" si="7"/>
        <v>0.40000000000000013</v>
      </c>
      <c r="D24" s="56">
        <f t="shared" si="6"/>
        <v>17.200000000000006</v>
      </c>
      <c r="E24" s="57"/>
      <c r="F24" s="58"/>
      <c r="G24" s="59">
        <f t="shared" si="4"/>
        <v>90</v>
      </c>
      <c r="H24" s="60">
        <f t="shared" si="5"/>
        <v>0</v>
      </c>
      <c r="K24" s="4"/>
      <c r="L24" s="4"/>
      <c r="M24" s="4"/>
      <c r="N24" s="4"/>
    </row>
    <row r="25" spans="1:14" x14ac:dyDescent="0.2">
      <c r="A25" s="54" t="s">
        <v>20</v>
      </c>
      <c r="B25" s="55"/>
      <c r="C25" s="61">
        <f t="shared" si="7"/>
        <v>0.30000000000000016</v>
      </c>
      <c r="D25" s="56">
        <f t="shared" si="6"/>
        <v>12.900000000000007</v>
      </c>
      <c r="E25" s="57"/>
      <c r="F25" s="58"/>
      <c r="G25" s="59">
        <f t="shared" si="4"/>
        <v>120</v>
      </c>
      <c r="H25" s="60">
        <f t="shared" si="5"/>
        <v>0</v>
      </c>
      <c r="K25" s="4"/>
      <c r="L25" s="4"/>
      <c r="M25" s="4"/>
      <c r="N25" s="4"/>
    </row>
    <row r="26" spans="1:14" x14ac:dyDescent="0.2">
      <c r="A26" s="54" t="s">
        <v>20</v>
      </c>
      <c r="B26" s="55"/>
      <c r="C26" s="61">
        <f t="shared" si="7"/>
        <v>0.20000000000000015</v>
      </c>
      <c r="D26" s="56">
        <f t="shared" si="6"/>
        <v>8.6000000000000068</v>
      </c>
      <c r="E26" s="57"/>
      <c r="F26" s="58"/>
      <c r="G26" s="59">
        <f t="shared" si="4"/>
        <v>180</v>
      </c>
      <c r="H26" s="60">
        <f t="shared" si="5"/>
        <v>0</v>
      </c>
      <c r="K26" s="4"/>
      <c r="L26" s="4"/>
      <c r="M26" s="4"/>
      <c r="N26" s="4"/>
    </row>
    <row r="27" spans="1:14" ht="15" thickBot="1" x14ac:dyDescent="0.25">
      <c r="A27" s="62" t="s">
        <v>20</v>
      </c>
      <c r="B27" s="63"/>
      <c r="C27" s="64">
        <f t="shared" si="7"/>
        <v>0.10000000000000014</v>
      </c>
      <c r="D27" s="65">
        <f t="shared" si="6"/>
        <v>4.300000000000006</v>
      </c>
      <c r="E27" s="42"/>
      <c r="F27" s="66"/>
      <c r="G27" s="67">
        <f t="shared" si="4"/>
        <v>359</v>
      </c>
      <c r="H27" s="68">
        <f t="shared" si="5"/>
        <v>30</v>
      </c>
      <c r="K27" s="4"/>
      <c r="L27" s="4"/>
      <c r="M27" s="4"/>
      <c r="N27" s="4"/>
    </row>
    <row r="28" spans="1:14" x14ac:dyDescent="0.2">
      <c r="A28" s="4"/>
      <c r="B28" s="4"/>
      <c r="C28" s="13"/>
      <c r="D28" s="14"/>
      <c r="E28" s="29"/>
      <c r="F28" s="29"/>
      <c r="G28" s="4"/>
      <c r="H28" s="5"/>
      <c r="I28" s="5"/>
      <c r="J28" s="4"/>
      <c r="K28" s="4"/>
      <c r="L28" s="4"/>
      <c r="M28" s="4"/>
      <c r="N28" s="4"/>
    </row>
    <row r="29" spans="1:14" ht="15" thickBot="1" x14ac:dyDescent="0.25">
      <c r="B29" s="4"/>
      <c r="C29" s="4"/>
      <c r="E29" s="4"/>
      <c r="F29" s="4"/>
      <c r="G29" s="4"/>
      <c r="H29" s="4"/>
      <c r="I29" s="5"/>
      <c r="J29" s="4"/>
      <c r="K29" s="4"/>
      <c r="L29" s="4"/>
      <c r="M29" s="4"/>
      <c r="N29" s="4"/>
    </row>
    <row r="30" spans="1:14" ht="110.25" customHeight="1" thickBot="1" x14ac:dyDescent="0.25">
      <c r="A30" s="74" t="s">
        <v>24</v>
      </c>
      <c r="B30" s="75"/>
      <c r="C30" s="75"/>
      <c r="D30" s="75"/>
      <c r="E30" s="75"/>
      <c r="F30" s="75"/>
      <c r="G30" s="75"/>
      <c r="H30" s="76"/>
      <c r="I30" s="22"/>
      <c r="J30" s="4"/>
      <c r="K30" s="4"/>
      <c r="L30" s="4"/>
      <c r="M30" s="4"/>
      <c r="N30" s="4"/>
    </row>
    <row r="31" spans="1:14" ht="6" customHeight="1" thickBot="1" x14ac:dyDescent="0.25">
      <c r="A31" s="4"/>
      <c r="B31" s="4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</row>
    <row r="32" spans="1:14" ht="91.9" customHeight="1" thickBot="1" x14ac:dyDescent="0.25">
      <c r="A32" s="74" t="s">
        <v>25</v>
      </c>
      <c r="B32" s="75"/>
      <c r="C32" s="75"/>
      <c r="D32" s="75"/>
      <c r="E32" s="75"/>
      <c r="F32" s="75"/>
      <c r="G32" s="75"/>
      <c r="H32" s="76"/>
      <c r="I32" s="22"/>
      <c r="J32" s="4"/>
      <c r="K32" s="4"/>
      <c r="L32" s="4"/>
      <c r="M32" s="4"/>
      <c r="N32" s="4"/>
    </row>
    <row r="33" spans="1:14" ht="6" customHeight="1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67.900000000000006" customHeight="1" thickBot="1" x14ac:dyDescent="0.25">
      <c r="A34" s="74" t="s">
        <v>26</v>
      </c>
      <c r="B34" s="75"/>
      <c r="C34" s="75"/>
      <c r="D34" s="75"/>
      <c r="E34" s="75"/>
      <c r="F34" s="75"/>
      <c r="G34" s="75"/>
      <c r="H34" s="76"/>
      <c r="I34" s="22"/>
      <c r="J34" s="4"/>
      <c r="K34" s="4"/>
      <c r="L34" s="4"/>
      <c r="M34" s="4"/>
      <c r="N34" s="4"/>
    </row>
    <row r="35" spans="1:1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sheetProtection algorithmName="SHA-512" hashValue="115fVecMz1kgNLsgYgoy8/K8bo/BtrZMuwDxsl9FYBZ7b/rh2YNJzvPEo76Tam6rmzL3ZGRMa/pwMkKSi2FkJw==" saltValue="RWRCHBJgKgbkJn1Q9pZ68Q==" spinCount="100000" sheet="1" objects="1" scenarios="1"/>
  <mergeCells count="14">
    <mergeCell ref="A34:H3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5:H15"/>
    <mergeCell ref="B17:C17"/>
    <mergeCell ref="A30:H30"/>
    <mergeCell ref="A32:H32"/>
  </mergeCells>
  <conditionalFormatting sqref="H16 G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1.0106250000000001" bottom="0.78740157480314965" header="0.31496062992125984" footer="0.31496062992125984"/>
  <pageSetup paperSize="9" scale="80" orientation="portrait" r:id="rId1"/>
  <headerFooter>
    <oddHeader>&amp;L&amp;G</oddHeader>
    <oddFooter>&amp;L&amp;"Arial,Standard"&amp;10Erstellt durch Coiffure Suisse am 01.10.2020</oddFooter>
  </headerFooter>
  <ignoredErrors>
    <ignoredError sqref="C19:C2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 8.5.2014</vt:lpstr>
      <vt:lpstr>'PO 8.5.2014'!Druckbereich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2022-07-05T11:49:06Z</dcterms:created>
  <dcterms:modified xsi:type="dcterms:W3CDTF">2022-08-04T09:43:50Z</dcterms:modified>
</cp:coreProperties>
</file>